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<sst xmlns="http://schemas.openxmlformats.org/spreadsheetml/2006/main" count="15" uniqueCount="15">
  <si>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rPr>
        <sz val="11"/>
        <color theme="1"/>
        <rFont val="宋体"/>
        <charset val="134"/>
      </rPr>
      <t>常量</t>
    </r>
  </si>
  <si>
    <r>
      <rPr>
        <sz val="11"/>
        <color theme="1"/>
        <rFont val="宋体"/>
        <charset val="134"/>
      </rPr>
      <t>数值</t>
    </r>
  </si>
  <si>
    <t>PhaseIndex</t>
  </si>
  <si>
    <t>TotalChance</t>
  </si>
  <si>
    <t>phaseT</t>
  </si>
  <si>
    <t>hump</t>
  </si>
  <si>
    <t>White</t>
  </si>
  <si>
    <t>Green</t>
  </si>
  <si>
    <t>Blue</t>
  </si>
  <si>
    <t>Purple</t>
  </si>
  <si>
    <t>Red</t>
  </si>
  <si>
    <t>DropChanceBase</t>
  </si>
  <si>
    <t>DropChancePerPhase</t>
  </si>
  <si>
    <t>DropChanceCap</t>
  </si>
  <si>
    <t>RarityCurveScalePhase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</si>
</sst>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theme="1"/>
      <name val="宋体"/>
      <charset val="134"/>
      <scheme val="minor"/>
    </font>
    <font>
      <sz val="11"/>
      <color theme="1"/>
      <name val="Consolas"/>
      <charset val="134"/>
    </font>
    <font>
      <b/>
      <sz val="11"/>
      <color theme="0"/>
      <name val="Consola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1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2">
      <alignment vertical="center"/>
    </xf>
    <xf numFmtId="0" fontId="9" fillId="0" borderId="2">
      <alignment vertical="center"/>
    </xf>
    <xf numFmtId="0" fontId="10" fillId="0" borderId="3">
      <alignment vertical="center"/>
    </xf>
    <xf numFmtId="0" fontId="10" fillId="0" borderId="0">
      <alignment vertical="center"/>
    </xf>
    <xf numFmtId="0" fontId="11" fillId="3" borderId="4">
      <alignment vertical="center"/>
    </xf>
    <xf numFmtId="0" fontId="12" fillId="4" borderId="5">
      <alignment vertical="center"/>
    </xf>
    <xf numFmtId="0" fontId="13" fillId="4" borderId="4">
      <alignment vertical="center"/>
    </xf>
    <xf numFmtId="0" fontId="14" fillId="5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alignment horizontal="center" vertical="center"/>
    </dxf>
    <dxf>
      <numFmt numFmtId="0" formatCode="General"/>
      <alignment horizontal="center" vertical="center"/>
    </dxf>
    <dxf>
      <numFmt numFmtId="176" formatCode="0.0000_ "/>
    </dxf>
    <dxf>
      <font>
        <name val="Consolas"/>
        <scheme val="none"/>
      </font>
      <numFmt numFmtId="176" formatCode="0.0000_ "/>
    </dxf>
    <dxf>
      <numFmt numFmtId="176" formatCode="0.0000_ "/>
    </dxf>
    <dxf>
      <numFmt numFmtId="176" formatCode="0.0000_ "/>
    </dxf>
    <dxf>
      <numFmt numFmtId="176" formatCode="0.0000_ "/>
    </dxf>
    <dxf>
      <numFmt numFmtId="176" formatCode="0.0000_ "/>
    </dxf>
    <dxf>
      <numFmt numFmtId="176" formatCode="0.000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掉落概率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Sheet1!$E$1</c:f>
              <c:strCache>
                <c:ptCount val="1"/>
                <c:pt idx="0">
                  <c:v>TotalChance</c:v>
                </c:pt>
              </c:strCache>
            </c:strRef>
          </c:tx>
          <c:spPr>
            <a:ln w="28575" cap="rnd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Lit>
              <c:ptCount val="4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Sheet1!$E$2:$E$51</c15:sqref>
                  </c15:fullRef>
                </c:ext>
              </c:extLst>
              <c:f>Sheet1!$E$2:$E$41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0.03</c:v>
                </c:pt>
                <c:pt idx="4">
                  <c:v>0.05</c:v>
                </c:pt>
                <c:pt idx="5">
                  <c:v>0.07</c:v>
                </c:pt>
                <c:pt idx="6">
                  <c:v>0.09</c:v>
                </c:pt>
                <c:pt idx="7">
                  <c:v>0.11</c:v>
                </c:pt>
                <c:pt idx="8">
                  <c:v>0.13</c:v>
                </c:pt>
                <c:pt idx="9">
                  <c:v>0.15</c:v>
                </c:pt>
                <c:pt idx="10">
                  <c:v>0.17</c:v>
                </c:pt>
                <c:pt idx="11">
                  <c:v>0.19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  <c:pt idx="30">
                  <c:v>0.2</c:v>
                </c:pt>
                <c:pt idx="31">
                  <c:v>0.2</c:v>
                </c:pt>
                <c:pt idx="32">
                  <c:v>0.2</c:v>
                </c:pt>
                <c:pt idx="33">
                  <c:v>0.2</c:v>
                </c:pt>
                <c:pt idx="34">
                  <c:v>0.2</c:v>
                </c:pt>
                <c:pt idx="35">
                  <c:v>0.2</c:v>
                </c:pt>
                <c:pt idx="36">
                  <c:v>0.2</c:v>
                </c:pt>
                <c:pt idx="37">
                  <c:v>0.2</c:v>
                </c:pt>
                <c:pt idx="38">
                  <c:v>0.2</c:v>
                </c:pt>
                <c:pt idx="39">
                  <c:v>0.2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Sheet1!$H$1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Lit>
              <c:ptCount val="4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Sheet1!$H$2:$H$51</c15:sqref>
                  </c15:fullRef>
                </c:ext>
              </c:extLst>
              <c:f>Sheet1!$H$2:$H$41</c:f>
              <c:numCache>
                <c:formatCode>0.0000_ </c:formatCode>
                <c:ptCount val="40"/>
                <c:pt idx="0">
                  <c:v>0.442014233938872</c:v>
                </c:pt>
                <c:pt idx="1">
                  <c:v>0.527875807929644</c:v>
                </c:pt>
                <c:pt idx="2">
                  <c:v>0.628966189502522</c:v>
                </c:pt>
                <c:pt idx="3">
                  <c:v>0.743239508683831</c:v>
                </c:pt>
                <c:pt idx="4">
                  <c:v>0.866851183709251</c:v>
                </c:pt>
                <c:pt idx="5">
                  <c:v>0.994183424929401</c:v>
                </c:pt>
                <c:pt idx="6">
                  <c:v>1.11814923394886</c:v>
                </c:pt>
                <c:pt idx="7">
                  <c:v>1.23077967916813</c:v>
                </c:pt>
                <c:pt idx="8">
                  <c:v>1.32404068233681</c:v>
                </c:pt>
                <c:pt idx="9">
                  <c:v>1.39076912262871</c:v>
                </c:pt>
                <c:pt idx="10">
                  <c:v>1.42557898176889</c:v>
                </c:pt>
                <c:pt idx="11">
                  <c:v>1.42557898176889</c:v>
                </c:pt>
                <c:pt idx="12">
                  <c:v>1.39076912262871</c:v>
                </c:pt>
                <c:pt idx="13">
                  <c:v>1.32404068233681</c:v>
                </c:pt>
                <c:pt idx="14">
                  <c:v>1.23077967916813</c:v>
                </c:pt>
                <c:pt idx="15">
                  <c:v>1.11814923394886</c:v>
                </c:pt>
                <c:pt idx="16">
                  <c:v>0.994183424929401</c:v>
                </c:pt>
                <c:pt idx="17">
                  <c:v>0.866851183709251</c:v>
                </c:pt>
                <c:pt idx="18">
                  <c:v>0.743239508683831</c:v>
                </c:pt>
                <c:pt idx="19">
                  <c:v>0.628966189502522</c:v>
                </c:pt>
                <c:pt idx="20">
                  <c:v>0.527875807929644</c:v>
                </c:pt>
                <c:pt idx="21">
                  <c:v>0.442014233938872</c:v>
                </c:pt>
                <c:pt idx="22">
                  <c:v>0.371829594074366</c:v>
                </c:pt>
                <c:pt idx="23">
                  <c:v>0.316520036671477</c:v>
                </c:pt>
                <c:pt idx="24">
                  <c:v>0.274442451204419</c:v>
                </c:pt>
                <c:pt idx="25">
                  <c:v>0.243507961132505</c:v>
                </c:pt>
                <c:pt idx="26">
                  <c:v>0.221512525549937</c:v>
                </c:pt>
                <c:pt idx="27">
                  <c:v>0.206376684655465</c:v>
                </c:pt>
                <c:pt idx="28">
                  <c:v>0.196291134310637</c:v>
                </c:pt>
                <c:pt idx="29">
                  <c:v>0.189780757850649</c:v>
                </c:pt>
                <c:pt idx="30">
                  <c:v>0.185707997251238</c:v>
                </c:pt>
                <c:pt idx="31">
                  <c:v>0.185707997251238</c:v>
                </c:pt>
                <c:pt idx="32">
                  <c:v>0.185707997251238</c:v>
                </c:pt>
                <c:pt idx="33">
                  <c:v>0.185707997251238</c:v>
                </c:pt>
                <c:pt idx="34">
                  <c:v>0.185707997251238</c:v>
                </c:pt>
                <c:pt idx="35">
                  <c:v>0.185707997251238</c:v>
                </c:pt>
                <c:pt idx="36">
                  <c:v>0.185707997251238</c:v>
                </c:pt>
                <c:pt idx="37">
                  <c:v>0.185707997251238</c:v>
                </c:pt>
                <c:pt idx="38">
                  <c:v>0.185707997251238</c:v>
                </c:pt>
                <c:pt idx="39">
                  <c:v>0.185707997251238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Sheet1!$I$1</c:f>
              <c:strCache>
                <c:ptCount val="1"/>
                <c:pt idx="0">
                  <c:v>Green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Lit>
              <c:ptCount val="4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Sheet1!$I$2:$I$51</c15:sqref>
                  </c15:fullRef>
                </c:ext>
              </c:extLst>
              <c:f>Sheet1!$I$2:$I$41</c:f>
              <c:numCache>
                <c:formatCode>0.0000_ </c:formatCode>
                <c:ptCount val="40"/>
                <c:pt idx="0">
                  <c:v>0.465286262933104</c:v>
                </c:pt>
                <c:pt idx="1">
                  <c:v>0.503065355489044</c:v>
                </c:pt>
                <c:pt idx="2">
                  <c:v>0.54754512338111</c:v>
                </c:pt>
                <c:pt idx="3">
                  <c:v>0.597825383820886</c:v>
                </c:pt>
                <c:pt idx="4">
                  <c:v>0.65221452083207</c:v>
                </c:pt>
                <c:pt idx="5">
                  <c:v>0.708240706968936</c:v>
                </c:pt>
                <c:pt idx="6">
                  <c:v>0.762785662937499</c:v>
                </c:pt>
                <c:pt idx="7">
                  <c:v>0.812343058833978</c:v>
                </c:pt>
                <c:pt idx="8">
                  <c:v>0.853377900228198</c:v>
                </c:pt>
                <c:pt idx="9">
                  <c:v>0.882738413956634</c:v>
                </c:pt>
                <c:pt idx="10">
                  <c:v>0.898054751978312</c:v>
                </c:pt>
                <c:pt idx="11">
                  <c:v>0.898054751978312</c:v>
                </c:pt>
                <c:pt idx="12">
                  <c:v>0.882738413956634</c:v>
                </c:pt>
                <c:pt idx="13">
                  <c:v>0.853377900228198</c:v>
                </c:pt>
                <c:pt idx="14">
                  <c:v>0.812343058833978</c:v>
                </c:pt>
                <c:pt idx="15">
                  <c:v>0.762785662937498</c:v>
                </c:pt>
                <c:pt idx="16">
                  <c:v>0.708240706968936</c:v>
                </c:pt>
                <c:pt idx="17">
                  <c:v>0.65221452083207</c:v>
                </c:pt>
                <c:pt idx="18">
                  <c:v>0.597825383820886</c:v>
                </c:pt>
                <c:pt idx="19">
                  <c:v>0.54754512338111</c:v>
                </c:pt>
                <c:pt idx="20">
                  <c:v>0.503065355489044</c:v>
                </c:pt>
                <c:pt idx="21">
                  <c:v>0.465286262933104</c:v>
                </c:pt>
                <c:pt idx="22">
                  <c:v>0.434405021392721</c:v>
                </c:pt>
                <c:pt idx="23">
                  <c:v>0.41006881613545</c:v>
                </c:pt>
                <c:pt idx="24">
                  <c:v>0.391554678529944</c:v>
                </c:pt>
                <c:pt idx="25">
                  <c:v>0.377943502898302</c:v>
                </c:pt>
                <c:pt idx="26">
                  <c:v>0.368265511241972</c:v>
                </c:pt>
                <c:pt idx="27">
                  <c:v>0.361605741248405</c:v>
                </c:pt>
                <c:pt idx="28">
                  <c:v>0.35716809909668</c:v>
                </c:pt>
                <c:pt idx="29">
                  <c:v>0.354303533454285</c:v>
                </c:pt>
                <c:pt idx="30">
                  <c:v>0.352511518790545</c:v>
                </c:pt>
                <c:pt idx="31">
                  <c:v>0.352511518790545</c:v>
                </c:pt>
                <c:pt idx="32">
                  <c:v>0.352511518790545</c:v>
                </c:pt>
                <c:pt idx="33">
                  <c:v>0.352511518790545</c:v>
                </c:pt>
                <c:pt idx="34">
                  <c:v>0.352511518790545</c:v>
                </c:pt>
                <c:pt idx="35">
                  <c:v>0.352511518790545</c:v>
                </c:pt>
                <c:pt idx="36">
                  <c:v>0.352511518790545</c:v>
                </c:pt>
                <c:pt idx="37">
                  <c:v>0.352511518790545</c:v>
                </c:pt>
                <c:pt idx="38">
                  <c:v>0.352511518790545</c:v>
                </c:pt>
                <c:pt idx="39">
                  <c:v>0.352511518790545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Sheet1!$J$1</c:f>
              <c:strCache>
                <c:ptCount val="1"/>
                <c:pt idx="0">
                  <c:v>Blue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Lit>
              <c:ptCount val="4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Sheet1!$J$2:$J$51</c15:sqref>
                  </c15:fullRef>
                </c:ext>
              </c:extLst>
              <c:f>Sheet1!$J$2:$J$41</c:f>
              <c:numCache>
                <c:formatCode>0.0000_ </c:formatCode>
                <c:ptCount val="40"/>
                <c:pt idx="0">
                  <c:v>0.18</c:v>
                </c:pt>
                <c:pt idx="1">
                  <c:v>0.198333333333333</c:v>
                </c:pt>
                <c:pt idx="2">
                  <c:v>0.216666666666667</c:v>
                </c:pt>
                <c:pt idx="3">
                  <c:v>0.235</c:v>
                </c:pt>
                <c:pt idx="4">
                  <c:v>0.253333333333333</c:v>
                </c:pt>
                <c:pt idx="5">
                  <c:v>0.271666666666667</c:v>
                </c:pt>
                <c:pt idx="6">
                  <c:v>0.29</c:v>
                </c:pt>
                <c:pt idx="7">
                  <c:v>0.308333333333333</c:v>
                </c:pt>
                <c:pt idx="8">
                  <c:v>0.326666666666667</c:v>
                </c:pt>
                <c:pt idx="9">
                  <c:v>0.345</c:v>
                </c:pt>
                <c:pt idx="10">
                  <c:v>0.363333333333333</c:v>
                </c:pt>
                <c:pt idx="11">
                  <c:v>0.381666666666667</c:v>
                </c:pt>
                <c:pt idx="12">
                  <c:v>0.4</c:v>
                </c:pt>
                <c:pt idx="13">
                  <c:v>0.418333333333333</c:v>
                </c:pt>
                <c:pt idx="14">
                  <c:v>0.436666666666667</c:v>
                </c:pt>
                <c:pt idx="15">
                  <c:v>0.455</c:v>
                </c:pt>
                <c:pt idx="16">
                  <c:v>0.473333333333333</c:v>
                </c:pt>
                <c:pt idx="17">
                  <c:v>0.491666666666667</c:v>
                </c:pt>
                <c:pt idx="18">
                  <c:v>0.51</c:v>
                </c:pt>
                <c:pt idx="19">
                  <c:v>0.528333333333333</c:v>
                </c:pt>
                <c:pt idx="20">
                  <c:v>0.546666666666667</c:v>
                </c:pt>
                <c:pt idx="21">
                  <c:v>0.565</c:v>
                </c:pt>
                <c:pt idx="22">
                  <c:v>0.583333333333333</c:v>
                </c:pt>
                <c:pt idx="23">
                  <c:v>0.601666666666667</c:v>
                </c:pt>
                <c:pt idx="24">
                  <c:v>0.62</c:v>
                </c:pt>
                <c:pt idx="25">
                  <c:v>0.638333333333333</c:v>
                </c:pt>
                <c:pt idx="26">
                  <c:v>0.656666666666667</c:v>
                </c:pt>
                <c:pt idx="27">
                  <c:v>0.675</c:v>
                </c:pt>
                <c:pt idx="28">
                  <c:v>0.693333333333333</c:v>
                </c:pt>
                <c:pt idx="29">
                  <c:v>0.711666666666667</c:v>
                </c:pt>
                <c:pt idx="30">
                  <c:v>0.73</c:v>
                </c:pt>
                <c:pt idx="31">
                  <c:v>0.73</c:v>
                </c:pt>
                <c:pt idx="32">
                  <c:v>0.73</c:v>
                </c:pt>
                <c:pt idx="33">
                  <c:v>0.73</c:v>
                </c:pt>
                <c:pt idx="34">
                  <c:v>0.73</c:v>
                </c:pt>
                <c:pt idx="35">
                  <c:v>0.73</c:v>
                </c:pt>
                <c:pt idx="36">
                  <c:v>0.73</c:v>
                </c:pt>
                <c:pt idx="37">
                  <c:v>0.73</c:v>
                </c:pt>
                <c:pt idx="38">
                  <c:v>0.73</c:v>
                </c:pt>
                <c:pt idx="39">
                  <c:v>0.73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Sheet1!$K$1</c:f>
              <c:strCache>
                <c:ptCount val="1"/>
                <c:pt idx="0">
                  <c:v>Purple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Lit>
              <c:ptCount val="4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Sheet1!$K$2:$K$51</c15:sqref>
                  </c15:fullRef>
                </c:ext>
              </c:extLst>
              <c:f>Sheet1!$K$2:$K$41</c:f>
              <c:numCache>
                <c:formatCode>0.0000_ </c:formatCode>
                <c:ptCount val="40"/>
                <c:pt idx="0">
                  <c:v>0.05</c:v>
                </c:pt>
                <c:pt idx="1">
                  <c:v>0.0573333333333333</c:v>
                </c:pt>
                <c:pt idx="2">
                  <c:v>0.0646666666666667</c:v>
                </c:pt>
                <c:pt idx="3">
                  <c:v>0.072</c:v>
                </c:pt>
                <c:pt idx="4">
                  <c:v>0.0793333333333333</c:v>
                </c:pt>
                <c:pt idx="5">
                  <c:v>0.0866666666666667</c:v>
                </c:pt>
                <c:pt idx="6">
                  <c:v>0.094</c:v>
                </c:pt>
                <c:pt idx="7">
                  <c:v>0.101333333333333</c:v>
                </c:pt>
                <c:pt idx="8">
                  <c:v>0.108666666666667</c:v>
                </c:pt>
                <c:pt idx="9">
                  <c:v>0.116</c:v>
                </c:pt>
                <c:pt idx="10">
                  <c:v>0.123333333333333</c:v>
                </c:pt>
                <c:pt idx="11">
                  <c:v>0.130666666666667</c:v>
                </c:pt>
                <c:pt idx="12">
                  <c:v>0.138</c:v>
                </c:pt>
                <c:pt idx="13">
                  <c:v>0.145333333333333</c:v>
                </c:pt>
                <c:pt idx="14">
                  <c:v>0.152666666666667</c:v>
                </c:pt>
                <c:pt idx="15">
                  <c:v>0.16</c:v>
                </c:pt>
                <c:pt idx="16">
                  <c:v>0.167333333333333</c:v>
                </c:pt>
                <c:pt idx="17">
                  <c:v>0.174666666666667</c:v>
                </c:pt>
                <c:pt idx="18">
                  <c:v>0.182</c:v>
                </c:pt>
                <c:pt idx="19">
                  <c:v>0.189333333333333</c:v>
                </c:pt>
                <c:pt idx="20">
                  <c:v>0.196666666666667</c:v>
                </c:pt>
                <c:pt idx="21">
                  <c:v>0.204</c:v>
                </c:pt>
                <c:pt idx="22">
                  <c:v>0.211333333333333</c:v>
                </c:pt>
                <c:pt idx="23">
                  <c:v>0.218666666666667</c:v>
                </c:pt>
                <c:pt idx="24">
                  <c:v>0.226</c:v>
                </c:pt>
                <c:pt idx="25">
                  <c:v>0.233333333333333</c:v>
                </c:pt>
                <c:pt idx="26">
                  <c:v>0.240666666666667</c:v>
                </c:pt>
                <c:pt idx="27">
                  <c:v>0.248</c:v>
                </c:pt>
                <c:pt idx="28">
                  <c:v>0.255333333333333</c:v>
                </c:pt>
                <c:pt idx="29">
                  <c:v>0.262666666666667</c:v>
                </c:pt>
                <c:pt idx="30">
                  <c:v>0.27</c:v>
                </c:pt>
                <c:pt idx="31">
                  <c:v>0.27</c:v>
                </c:pt>
                <c:pt idx="32">
                  <c:v>0.27</c:v>
                </c:pt>
                <c:pt idx="33">
                  <c:v>0.27</c:v>
                </c:pt>
                <c:pt idx="34">
                  <c:v>0.27</c:v>
                </c:pt>
                <c:pt idx="35">
                  <c:v>0.27</c:v>
                </c:pt>
                <c:pt idx="36">
                  <c:v>0.27</c:v>
                </c:pt>
                <c:pt idx="37">
                  <c:v>0.27</c:v>
                </c:pt>
                <c:pt idx="38">
                  <c:v>0.27</c:v>
                </c:pt>
                <c:pt idx="39">
                  <c:v>0.27</c:v>
                </c:pt>
              </c:numCache>
            </c:numRef>
          </c:val>
          <c:smooth val="0"/>
        </c:ser>
        <c:ser>
          <c:idx val="8"/>
          <c:order val="5"/>
          <c:tx>
            <c:strRef>
              <c:f>Sheet1!$L$1</c:f>
              <c:strCache>
                <c:ptCount val="1"/>
                <c:pt idx="0">
                  <c:v>Red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Lit>
              <c:ptCount val="4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Sheet1!$L$2:$L$51</c15:sqref>
                  </c15:fullRef>
                </c:ext>
              </c:extLst>
              <c:f>Sheet1!$L$2:$L$41</c:f>
              <c:numCache>
                <c:formatCode>0.0000_ </c:formatCode>
                <c:ptCount val="40"/>
                <c:pt idx="0">
                  <c:v>0.01</c:v>
                </c:pt>
                <c:pt idx="1">
                  <c:v>0.0100888888888889</c:v>
                </c:pt>
                <c:pt idx="2">
                  <c:v>0.0103555555555556</c:v>
                </c:pt>
                <c:pt idx="3">
                  <c:v>0.0108</c:v>
                </c:pt>
                <c:pt idx="4">
                  <c:v>0.0114222222222222</c:v>
                </c:pt>
                <c:pt idx="5">
                  <c:v>0.0122222222222222</c:v>
                </c:pt>
                <c:pt idx="6">
                  <c:v>0.0132</c:v>
                </c:pt>
                <c:pt idx="7">
                  <c:v>0.0143555555555556</c:v>
                </c:pt>
                <c:pt idx="8">
                  <c:v>0.0156888888888889</c:v>
                </c:pt>
                <c:pt idx="9">
                  <c:v>0.0172</c:v>
                </c:pt>
                <c:pt idx="10">
                  <c:v>0.0188888888888889</c:v>
                </c:pt>
                <c:pt idx="11">
                  <c:v>0.0207555555555556</c:v>
                </c:pt>
                <c:pt idx="12">
                  <c:v>0.0228</c:v>
                </c:pt>
                <c:pt idx="13">
                  <c:v>0.0250222222222222</c:v>
                </c:pt>
                <c:pt idx="14">
                  <c:v>0.0274222222222222</c:v>
                </c:pt>
                <c:pt idx="15">
                  <c:v>0.03</c:v>
                </c:pt>
                <c:pt idx="16">
                  <c:v>0.0327555555555556</c:v>
                </c:pt>
                <c:pt idx="17">
                  <c:v>0.0356888888888889</c:v>
                </c:pt>
                <c:pt idx="18">
                  <c:v>0.0388</c:v>
                </c:pt>
                <c:pt idx="19">
                  <c:v>0.0420888888888889</c:v>
                </c:pt>
                <c:pt idx="20">
                  <c:v>0.0455555555555556</c:v>
                </c:pt>
                <c:pt idx="21">
                  <c:v>0.0492</c:v>
                </c:pt>
                <c:pt idx="22">
                  <c:v>0.0530222222222222</c:v>
                </c:pt>
                <c:pt idx="23">
                  <c:v>0.0570222222222222</c:v>
                </c:pt>
                <c:pt idx="24">
                  <c:v>0.0612</c:v>
                </c:pt>
                <c:pt idx="25">
                  <c:v>0.0655555555555556</c:v>
                </c:pt>
                <c:pt idx="26">
                  <c:v>0.0700888888888889</c:v>
                </c:pt>
                <c:pt idx="27">
                  <c:v>0.0748</c:v>
                </c:pt>
                <c:pt idx="28">
                  <c:v>0.0796888888888889</c:v>
                </c:pt>
                <c:pt idx="29">
                  <c:v>0.0847555555555556</c:v>
                </c:pt>
                <c:pt idx="30">
                  <c:v>0.09</c:v>
                </c:pt>
                <c:pt idx="31">
                  <c:v>0.09</c:v>
                </c:pt>
                <c:pt idx="32">
                  <c:v>0.09</c:v>
                </c:pt>
                <c:pt idx="33">
                  <c:v>0.09</c:v>
                </c:pt>
                <c:pt idx="34">
                  <c:v>0.09</c:v>
                </c:pt>
                <c:pt idx="35">
                  <c:v>0.09</c:v>
                </c:pt>
                <c:pt idx="36">
                  <c:v>0.09</c:v>
                </c:pt>
                <c:pt idx="37">
                  <c:v>0.09</c:v>
                </c:pt>
                <c:pt idx="38">
                  <c:v>0.09</c:v>
                </c:pt>
                <c:pt idx="39">
                  <c:v>0.09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44902695"/>
        <c:axId val="865900165"/>
      </c:lineChart>
      <c:catAx>
        <c:axId val="94490269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65900165"/>
        <c:crosses val="autoZero"/>
        <c:auto val="1"/>
        <c:lblAlgn val="ctr"/>
        <c:lblOffset val="100"/>
        <c:noMultiLvlLbl val="0"/>
      </c:catAx>
      <c:valAx>
        <c:axId val="86590016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44902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abafb99-3b28-4068-ba62-58a72c57c79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228600</xdr:colOff>
      <xdr:row>6</xdr:row>
      <xdr:rowOff>44450</xdr:rowOff>
    </xdr:from>
    <xdr:to>
      <xdr:col>19</xdr:col>
      <xdr:colOff>335915</xdr:colOff>
      <xdr:row>33</xdr:row>
      <xdr:rowOff>182880</xdr:rowOff>
    </xdr:to>
    <xdr:graphicFrame>
      <xdr:nvGraphicFramePr>
        <xdr:cNvPr id="2" name="图表 1"/>
        <xdr:cNvGraphicFramePr/>
      </xdr:nvGraphicFramePr>
      <xdr:xfrm>
        <a:off x="15024100" y="1149350"/>
        <a:ext cx="4507865" cy="511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表2" displayName="表2" ref="A1:B5" totalsRowShown="0">
  <autoFilter xmlns:etc="http://www.wps.cn/officeDocument/2017/etCustomData" ref="A1:B5" etc:filterBottomFollowUsedRange="0"/>
  <tableColumns count="2">
    <tableColumn id="1" name="常量" dataDxfId="0"/>
    <tableColumn id="2" name="数值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表3" displayName="表3" ref="D1:L41" totalsRowShown="0">
  <autoFilter xmlns:etc="http://www.wps.cn/officeDocument/2017/etCustomData" ref="D1:L41" etc:filterBottomFollowUsedRange="0"/>
  <tableColumns count="9">
    <tableColumn id="1" name="PhaseIndex" dataDxfId="2"/>
    <tableColumn id="2" name="TotalChance" dataDxfId="3">
      <calculatedColumnFormula>MAX(0,MIN($B$2+(D2-5)*$B$3,$B$4))</calculatedColumnFormula>
    </tableColumn>
    <tableColumn id="8" name="phaseT" dataDxfId="4">
      <calculatedColumnFormula>MAX(0,MIN((D2-1)/$B$5,1))</calculatedColumnFormula>
    </tableColumn>
    <tableColumn id="9" name="hump" dataDxfId="5">
      <calculatedColumnFormula>EXP(-POWER((F2-0.35)/0.28,2))</calculatedColumnFormula>
    </tableColumn>
    <tableColumn id="3" name="White" dataDxfId="6">
      <calculatedColumnFormula>MAX(0.05,0.18+1.25*G2)</calculatedColumnFormula>
    </tableColumn>
    <tableColumn id="4" name="Green" dataDxfId="7">
      <calculatedColumnFormula>MAX(0.05,0.35+0.55*G2)</calculatedColumnFormula>
    </tableColumn>
    <tableColumn id="5" name="Blue" dataDxfId="8">
      <calculatedColumnFormula>0.18+0.55*F2</calculatedColumnFormula>
    </tableColumn>
    <tableColumn id="6" name="Purple" dataDxfId="9">
      <calculatedColumnFormula>0.05+0.22*F2</calculatedColumnFormula>
    </tableColumn>
    <tableColumn id="7" name="Red" dataDxfId="10">
      <calculatedColumnFormula>0.01+0.08*F2*F2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7"/>
  <sheetViews>
    <sheetView tabSelected="1" topLeftCell="E4" workbookViewId="0">
      <selection activeCell="R38" sqref="R38"/>
    </sheetView>
  </sheetViews>
  <sheetFormatPr defaultColWidth="9" defaultRowHeight="14.5"/>
  <cols>
    <col min="1" max="1" width="24.6363636363636" style="1" customWidth="1"/>
    <col min="2" max="2" width="25.8181818181818" style="1" customWidth="1"/>
    <col min="3" max="3" width="15.4545454545455" style="1" customWidth="1"/>
    <col min="4" max="4" width="17.7272727272727" style="2" customWidth="1"/>
    <col min="5" max="5" width="18.7272727272727" style="2" customWidth="1"/>
    <col min="6" max="7" width="14.2727272727273" style="3" customWidth="1"/>
    <col min="8" max="12" width="16.1818181818182" style="3" customWidth="1"/>
  </cols>
  <sheetData>
    <row r="1" spans="1:12">
      <c r="A1" s="1" t="s">
        <v>0</v>
      </c>
      <c r="B1" s="1" t="s">
        <v>1</v>
      </c>
      <c r="D1" s="1" t="s">
        <v>2</v>
      </c>
      <c r="E1" s="1" t="s">
        <v>3</v>
      </c>
      <c r="F1" s="4" t="s">
        <v>4</v>
      </c>
      <c r="G1" s="5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</row>
    <row r="2" spans="1:12">
      <c r="A2" s="1" t="s">
        <v>11</v>
      </c>
      <c r="B2" s="1">
        <v>0.05</v>
      </c>
      <c r="D2" s="1">
        <v>1</v>
      </c>
      <c r="E2" s="6">
        <f>MAX(0,MIN($B$2+(D2-5)*$B$3,$B$4))</f>
        <v>0</v>
      </c>
      <c r="F2" s="4">
        <f>MAX(0,MIN((D2-1)/$B$5,1))</f>
        <v>0</v>
      </c>
      <c r="G2" s="4">
        <f>EXP(-POWER((F2-0.35)/0.28,2))</f>
        <v>0.209611387151098</v>
      </c>
      <c r="H2" s="3">
        <f>MAX(0.05,0.18+1.25*G2)</f>
        <v>0.442014233938872</v>
      </c>
      <c r="I2" s="3">
        <f>MAX(0.05,0.35+0.55*G2)</f>
        <v>0.465286262933104</v>
      </c>
      <c r="J2" s="3">
        <f>0.18+0.55*F2</f>
        <v>0.18</v>
      </c>
      <c r="K2" s="3">
        <f>0.05+0.22*F2</f>
        <v>0.05</v>
      </c>
      <c r="L2" s="3">
        <f>0.01+0.08*F2*F2</f>
        <v>0.01</v>
      </c>
    </row>
    <row r="3" spans="1:12">
      <c r="A3" s="1" t="s">
        <v>12</v>
      </c>
      <c r="B3" s="1">
        <v>0.02</v>
      </c>
      <c r="D3" s="1">
        <v>2</v>
      </c>
      <c r="E3" s="6">
        <f>MAX(0,MIN($B$2+(D3-5)*$B$3,$B$4))</f>
        <v>0</v>
      </c>
      <c r="F3" s="4">
        <f>MAX(0,MIN((D3-1)/$B$5,1))</f>
        <v>0.0333333333333333</v>
      </c>
      <c r="G3" s="4">
        <f>EXP(-POWER((F3-0.35)/0.28,2))</f>
        <v>0.278300646343715</v>
      </c>
      <c r="H3" s="3">
        <f>MAX(0.05,0.18+1.25*G3)</f>
        <v>0.527875807929644</v>
      </c>
      <c r="I3" s="3">
        <f>MAX(0.05,0.35+0.55*G3)</f>
        <v>0.503065355489044</v>
      </c>
      <c r="J3" s="3">
        <f>0.18+0.55*F3</f>
        <v>0.198333333333333</v>
      </c>
      <c r="K3" s="3">
        <f>0.05+0.22*F3</f>
        <v>0.0573333333333333</v>
      </c>
      <c r="L3" s="3">
        <f>0.01+0.08*F3*F3</f>
        <v>0.0100888888888889</v>
      </c>
    </row>
    <row r="4" spans="1:12">
      <c r="A4" s="1" t="s">
        <v>13</v>
      </c>
      <c r="B4" s="1">
        <v>0.2</v>
      </c>
      <c r="D4" s="1">
        <v>3</v>
      </c>
      <c r="E4" s="6">
        <f>MAX(0,MIN($B$2+(D4-5)*$B$3,$B$4))</f>
        <v>0.01</v>
      </c>
      <c r="F4" s="4">
        <f>MAX(0,MIN((D4-1)/$B$5,1))</f>
        <v>0.0666666666666667</v>
      </c>
      <c r="G4" s="4">
        <f>EXP(-POWER((F4-0.35)/0.28,2))</f>
        <v>0.359172951602018</v>
      </c>
      <c r="H4" s="3">
        <f>MAX(0.05,0.18+1.25*G4)</f>
        <v>0.628966189502522</v>
      </c>
      <c r="I4" s="3">
        <f>MAX(0.05,0.35+0.55*G4)</f>
        <v>0.54754512338111</v>
      </c>
      <c r="J4" s="3">
        <f>0.18+0.55*F4</f>
        <v>0.216666666666667</v>
      </c>
      <c r="K4" s="3">
        <f>0.05+0.22*F4</f>
        <v>0.0646666666666667</v>
      </c>
      <c r="L4" s="3">
        <f>0.01+0.08*F4*F4</f>
        <v>0.0103555555555556</v>
      </c>
    </row>
    <row r="5" spans="1:12">
      <c r="A5" s="1" t="s">
        <v>14</v>
      </c>
      <c r="B5" s="1">
        <v>30</v>
      </c>
      <c r="D5" s="1">
        <v>4</v>
      </c>
      <c r="E5" s="6">
        <f>MAX(0,MIN($B$2+(D5-5)*$B$3,$B$4))</f>
        <v>0.03</v>
      </c>
      <c r="F5" s="4">
        <f>MAX(0,MIN((D5-1)/$B$5,1))</f>
        <v>0.1</v>
      </c>
      <c r="G5" s="4">
        <f>EXP(-POWER((F5-0.35)/0.28,2))</f>
        <v>0.450591606947065</v>
      </c>
      <c r="H5" s="3">
        <f>MAX(0.05,0.18+1.25*G5)</f>
        <v>0.743239508683831</v>
      </c>
      <c r="I5" s="3">
        <f>MAX(0.05,0.35+0.55*G5)</f>
        <v>0.597825383820886</v>
      </c>
      <c r="J5" s="3">
        <f>0.18+0.55*F5</f>
        <v>0.235</v>
      </c>
      <c r="K5" s="3">
        <f>0.05+0.22*F5</f>
        <v>0.072</v>
      </c>
      <c r="L5" s="3">
        <f>0.01+0.08*F5*F5</f>
        <v>0.0108</v>
      </c>
    </row>
    <row r="6" spans="1:12">
      <c r="D6" s="1">
        <v>5</v>
      </c>
      <c r="E6" s="6">
        <f>MAX(0,MIN($B$2+(D6-5)*$B$3,$B$4))</f>
        <v>0.05</v>
      </c>
      <c r="F6" s="4">
        <f>MAX(0,MIN((D6-1)/$B$5,1))</f>
        <v>0.133333333333333</v>
      </c>
      <c r="G6" s="4">
        <f>EXP(-POWER((F6-0.35)/0.28,2))</f>
        <v>0.549480946967401</v>
      </c>
      <c r="H6" s="3">
        <f>MAX(0.05,0.18+1.25*G6)</f>
        <v>0.866851183709251</v>
      </c>
      <c r="I6" s="3">
        <f>MAX(0.05,0.35+0.55*G6)</f>
        <v>0.65221452083207</v>
      </c>
      <c r="J6" s="3">
        <f>0.18+0.55*F6</f>
        <v>0.253333333333333</v>
      </c>
      <c r="K6" s="3">
        <f>0.05+0.22*F6</f>
        <v>0.0793333333333333</v>
      </c>
      <c r="L6" s="3">
        <f>0.01+0.08*F6*F6</f>
        <v>0.0114222222222222</v>
      </c>
    </row>
    <row r="7" spans="1:12">
      <c r="D7" s="1">
        <v>6</v>
      </c>
      <c r="E7" s="6">
        <f>MAX(0,MIN($B$2+(D7-5)*$B$3,$B$4))</f>
        <v>0.07</v>
      </c>
      <c r="F7" s="4">
        <f>MAX(0,MIN((D7-1)/$B$5,1))</f>
        <v>0.166666666666667</v>
      </c>
      <c r="G7" s="4">
        <f>EXP(-POWER((F7-0.35)/0.28,2))</f>
        <v>0.651346739943521</v>
      </c>
      <c r="H7" s="3">
        <f>MAX(0.05,0.18+1.25*G7)</f>
        <v>0.994183424929401</v>
      </c>
      <c r="I7" s="3">
        <f>MAX(0.05,0.35+0.55*G7)</f>
        <v>0.708240706968936</v>
      </c>
      <c r="J7" s="3">
        <f>0.18+0.55*F7</f>
        <v>0.271666666666667</v>
      </c>
      <c r="K7" s="3">
        <f>0.05+0.22*F7</f>
        <v>0.0866666666666667</v>
      </c>
      <c r="L7" s="3">
        <f>0.01+0.08*F7*F7</f>
        <v>0.0122222222222222</v>
      </c>
    </row>
    <row r="8" spans="1:12">
      <c r="D8" s="1">
        <v>7</v>
      </c>
      <c r="E8" s="6">
        <f>MAX(0,MIN($B$2+(D8-5)*$B$3,$B$4))</f>
        <v>0.09</v>
      </c>
      <c r="F8" s="4">
        <f>MAX(0,MIN((D8-1)/$B$5,1))</f>
        <v>0.2</v>
      </c>
      <c r="G8" s="4">
        <f>EXP(-POWER((F8-0.35)/0.28,2))</f>
        <v>0.750519387159088</v>
      </c>
      <c r="H8" s="3">
        <f>MAX(0.05,0.18+1.25*G8)</f>
        <v>1.11814923394886</v>
      </c>
      <c r="I8" s="3">
        <f>MAX(0.05,0.35+0.55*G8)</f>
        <v>0.762785662937499</v>
      </c>
      <c r="J8" s="3">
        <f>0.18+0.55*F8</f>
        <v>0.29</v>
      </c>
      <c r="K8" s="3">
        <f>0.05+0.22*F8</f>
        <v>0.094</v>
      </c>
      <c r="L8" s="3">
        <f>0.01+0.08*F8*F8</f>
        <v>0.0132</v>
      </c>
    </row>
    <row r="9" spans="1:12">
      <c r="D9" s="1">
        <v>8</v>
      </c>
      <c r="E9" s="6">
        <f>MAX(0,MIN($B$2+(D9-5)*$B$3,$B$4))</f>
        <v>0.11</v>
      </c>
      <c r="F9" s="4">
        <f>MAX(0,MIN((D9-1)/$B$5,1))</f>
        <v>0.233333333333333</v>
      </c>
      <c r="G9" s="4">
        <f>EXP(-POWER((F9-0.35)/0.28,2))</f>
        <v>0.840623743334505</v>
      </c>
      <c r="H9" s="3">
        <f>MAX(0.05,0.18+1.25*G9)</f>
        <v>1.23077967916813</v>
      </c>
      <c r="I9" s="3">
        <f>MAX(0.05,0.35+0.55*G9)</f>
        <v>0.812343058833978</v>
      </c>
      <c r="J9" s="3">
        <f>0.18+0.55*F9</f>
        <v>0.308333333333333</v>
      </c>
      <c r="K9" s="3">
        <f>0.05+0.22*F9</f>
        <v>0.101333333333333</v>
      </c>
      <c r="L9" s="3">
        <f>0.01+0.08*F9*F9</f>
        <v>0.0143555555555556</v>
      </c>
    </row>
    <row r="10" spans="1:12">
      <c r="D10" s="1">
        <v>9</v>
      </c>
      <c r="E10" s="6">
        <f>MAX(0,MIN($B$2+(D10-5)*$B$3,$B$4))</f>
        <v>0.13</v>
      </c>
      <c r="F10" s="4">
        <f>MAX(0,MIN((D10-1)/$B$5,1))</f>
        <v>0.266666666666667</v>
      </c>
      <c r="G10" s="4">
        <f>EXP(-POWER((F10-0.35)/0.28,2))</f>
        <v>0.915232545869451</v>
      </c>
      <c r="H10" s="3">
        <f>MAX(0.05,0.18+1.25*G10)</f>
        <v>1.32404068233681</v>
      </c>
      <c r="I10" s="3">
        <f>MAX(0.05,0.35+0.55*G10)</f>
        <v>0.853377900228198</v>
      </c>
      <c r="J10" s="3">
        <f>0.18+0.55*F10</f>
        <v>0.326666666666667</v>
      </c>
      <c r="K10" s="3">
        <f>0.05+0.22*F10</f>
        <v>0.108666666666667</v>
      </c>
      <c r="L10" s="3">
        <f>0.01+0.08*F10*F10</f>
        <v>0.0156888888888889</v>
      </c>
    </row>
    <row r="11" spans="1:12">
      <c r="D11" s="1">
        <v>10</v>
      </c>
      <c r="E11" s="6">
        <f>MAX(0,MIN($B$2+(D11-5)*$B$3,$B$4))</f>
        <v>0.15</v>
      </c>
      <c r="F11" s="4">
        <f>MAX(0,MIN((D11-1)/$B$5,1))</f>
        <v>0.3</v>
      </c>
      <c r="G11" s="4">
        <f>EXP(-POWER((F11-0.35)/0.28,2))</f>
        <v>0.968615298102971</v>
      </c>
      <c r="H11" s="3">
        <f>MAX(0.05,0.18+1.25*G11)</f>
        <v>1.39076912262871</v>
      </c>
      <c r="I11" s="3">
        <f>MAX(0.05,0.35+0.55*G11)</f>
        <v>0.882738413956634</v>
      </c>
      <c r="J11" s="3">
        <f>0.18+0.55*F11</f>
        <v>0.345</v>
      </c>
      <c r="K11" s="3">
        <f>0.05+0.22*F11</f>
        <v>0.116</v>
      </c>
      <c r="L11" s="3">
        <f>0.01+0.08*F11*F11</f>
        <v>0.0172</v>
      </c>
    </row>
    <row r="12" spans="1:12">
      <c r="D12" s="1">
        <v>11</v>
      </c>
      <c r="E12" s="6">
        <f>MAX(0,MIN($B$2+(D12-5)*$B$3,$B$4))</f>
        <v>0.17</v>
      </c>
      <c r="F12" s="4">
        <f>MAX(0,MIN((D12-1)/$B$5,1))</f>
        <v>0.333333333333333</v>
      </c>
      <c r="G12" s="4">
        <f>EXP(-POWER((F12-0.35)/0.28,2))</f>
        <v>0.996463185415113</v>
      </c>
      <c r="H12" s="3">
        <f>MAX(0.05,0.18+1.25*G12)</f>
        <v>1.42557898176889</v>
      </c>
      <c r="I12" s="3">
        <f>MAX(0.05,0.35+0.55*G12)</f>
        <v>0.898054751978312</v>
      </c>
      <c r="J12" s="3">
        <f>0.18+0.55*F12</f>
        <v>0.363333333333333</v>
      </c>
      <c r="K12" s="3">
        <f>0.05+0.22*F12</f>
        <v>0.123333333333333</v>
      </c>
      <c r="L12" s="3">
        <f>0.01+0.08*F12*F12</f>
        <v>0.0188888888888889</v>
      </c>
    </row>
    <row r="13" spans="1:12">
      <c r="D13" s="1">
        <v>12</v>
      </c>
      <c r="E13" s="6">
        <f>MAX(0,MIN($B$2+(D13-5)*$B$3,$B$4))</f>
        <v>0.19</v>
      </c>
      <c r="F13" s="4">
        <f>MAX(0,MIN((D13-1)/$B$5,1))</f>
        <v>0.366666666666667</v>
      </c>
      <c r="G13" s="4">
        <f>EXP(-POWER((F13-0.35)/0.28,2))</f>
        <v>0.996463185415113</v>
      </c>
      <c r="H13" s="3">
        <f>MAX(0.05,0.18+1.25*G13)</f>
        <v>1.42557898176889</v>
      </c>
      <c r="I13" s="3">
        <f>MAX(0.05,0.35+0.55*G13)</f>
        <v>0.898054751978312</v>
      </c>
      <c r="J13" s="3">
        <f>0.18+0.55*F13</f>
        <v>0.381666666666667</v>
      </c>
      <c r="K13" s="3">
        <f>0.05+0.22*F13</f>
        <v>0.130666666666667</v>
      </c>
      <c r="L13" s="3">
        <f>0.01+0.08*F13*F13</f>
        <v>0.0207555555555556</v>
      </c>
    </row>
    <row r="14" spans="1:12">
      <c r="D14" s="1">
        <v>13</v>
      </c>
      <c r="E14" s="6">
        <f>MAX(0,MIN($B$2+(D14-5)*$B$3,$B$4))</f>
        <v>0.2</v>
      </c>
      <c r="F14" s="4">
        <f>MAX(0,MIN((D14-1)/$B$5,1))</f>
        <v>0.4</v>
      </c>
      <c r="G14" s="4">
        <f>EXP(-POWER((F14-0.35)/0.28,2))</f>
        <v>0.968615298102971</v>
      </c>
      <c r="H14" s="3">
        <f>MAX(0.05,0.18+1.25*G14)</f>
        <v>1.39076912262871</v>
      </c>
      <c r="I14" s="3">
        <f>MAX(0.05,0.35+0.55*G14)</f>
        <v>0.882738413956634</v>
      </c>
      <c r="J14" s="3">
        <f>0.18+0.55*F14</f>
        <v>0.4</v>
      </c>
      <c r="K14" s="3">
        <f>0.05+0.22*F14</f>
        <v>0.138</v>
      </c>
      <c r="L14" s="3">
        <f>0.01+0.08*F14*F14</f>
        <v>0.0228</v>
      </c>
    </row>
    <row r="15" spans="1:12">
      <c r="D15" s="1">
        <v>14</v>
      </c>
      <c r="E15" s="6">
        <f>MAX(0,MIN($B$2+(D15-5)*$B$3,$B$4))</f>
        <v>0.2</v>
      </c>
      <c r="F15" s="4">
        <f>MAX(0,MIN((D15-1)/$B$5,1))</f>
        <v>0.433333333333333</v>
      </c>
      <c r="G15" s="4">
        <f>EXP(-POWER((F15-0.35)/0.28,2))</f>
        <v>0.915232545869451</v>
      </c>
      <c r="H15" s="3">
        <f>MAX(0.05,0.18+1.25*G15)</f>
        <v>1.32404068233681</v>
      </c>
      <c r="I15" s="3">
        <f>MAX(0.05,0.35+0.55*G15)</f>
        <v>0.853377900228198</v>
      </c>
      <c r="J15" s="3">
        <f>0.18+0.55*F15</f>
        <v>0.418333333333333</v>
      </c>
      <c r="K15" s="3">
        <f>0.05+0.22*F15</f>
        <v>0.145333333333333</v>
      </c>
      <c r="L15" s="3">
        <f>0.01+0.08*F15*F15</f>
        <v>0.0250222222222222</v>
      </c>
    </row>
    <row r="16" spans="1:12">
      <c r="D16" s="1">
        <v>15</v>
      </c>
      <c r="E16" s="6">
        <f>MAX(0,MIN($B$2+(D16-5)*$B$3,$B$4))</f>
        <v>0.2</v>
      </c>
      <c r="F16" s="4">
        <f>MAX(0,MIN((D16-1)/$B$5,1))</f>
        <v>0.466666666666667</v>
      </c>
      <c r="G16" s="4">
        <f>EXP(-POWER((F16-0.35)/0.28,2))</f>
        <v>0.840623743334505</v>
      </c>
      <c r="H16" s="3">
        <f>MAX(0.05,0.18+1.25*G16)</f>
        <v>1.23077967916813</v>
      </c>
      <c r="I16" s="3">
        <f>MAX(0.05,0.35+0.55*G16)</f>
        <v>0.812343058833978</v>
      </c>
      <c r="J16" s="3">
        <f>0.18+0.55*F16</f>
        <v>0.436666666666667</v>
      </c>
      <c r="K16" s="3">
        <f>0.05+0.22*F16</f>
        <v>0.152666666666667</v>
      </c>
      <c r="L16" s="3">
        <f>0.01+0.08*F16*F16</f>
        <v>0.0274222222222222</v>
      </c>
    </row>
    <row r="17" spans="4:12">
      <c r="D17" s="1">
        <v>16</v>
      </c>
      <c r="E17" s="6">
        <f>MAX(0,MIN($B$2+(D17-5)*$B$3,$B$4))</f>
        <v>0.2</v>
      </c>
      <c r="F17" s="4">
        <f>MAX(0,MIN((D17-1)/$B$5,1))</f>
        <v>0.5</v>
      </c>
      <c r="G17" s="4">
        <f>EXP(-POWER((F17-0.35)/0.28,2))</f>
        <v>0.750519387159088</v>
      </c>
      <c r="H17" s="3">
        <f>MAX(0.05,0.18+1.25*G17)</f>
        <v>1.11814923394886</v>
      </c>
      <c r="I17" s="3">
        <f>MAX(0.05,0.35+0.55*G17)</f>
        <v>0.762785662937498</v>
      </c>
      <c r="J17" s="3">
        <f>0.18+0.55*F17</f>
        <v>0.455</v>
      </c>
      <c r="K17" s="3">
        <f>0.05+0.22*F17</f>
        <v>0.16</v>
      </c>
      <c r="L17" s="3">
        <f>0.01+0.08*F17*F17</f>
        <v>0.03</v>
      </c>
    </row>
    <row r="18" spans="4:12">
      <c r="D18" s="1">
        <v>17</v>
      </c>
      <c r="E18" s="6">
        <f>MAX(0,MIN($B$2+(D18-5)*$B$3,$B$4))</f>
        <v>0.2</v>
      </c>
      <c r="F18" s="4">
        <f>MAX(0,MIN((D18-1)/$B$5,1))</f>
        <v>0.533333333333333</v>
      </c>
      <c r="G18" s="4">
        <f>EXP(-POWER((F18-0.35)/0.28,2))</f>
        <v>0.651346739943521</v>
      </c>
      <c r="H18" s="3">
        <f>MAX(0.05,0.18+1.25*G18)</f>
        <v>0.994183424929401</v>
      </c>
      <c r="I18" s="3">
        <f>MAX(0.05,0.35+0.55*G18)</f>
        <v>0.708240706968936</v>
      </c>
      <c r="J18" s="3">
        <f>0.18+0.55*F18</f>
        <v>0.473333333333333</v>
      </c>
      <c r="K18" s="3">
        <f>0.05+0.22*F18</f>
        <v>0.167333333333333</v>
      </c>
      <c r="L18" s="3">
        <f>0.01+0.08*F18*F18</f>
        <v>0.0327555555555556</v>
      </c>
    </row>
    <row r="19" spans="4:12">
      <c r="D19" s="1">
        <v>18</v>
      </c>
      <c r="E19" s="6">
        <f>MAX(0,MIN($B$2+(D19-5)*$B$3,$B$4))</f>
        <v>0.2</v>
      </c>
      <c r="F19" s="4">
        <f>MAX(0,MIN((D19-1)/$B$5,1))</f>
        <v>0.566666666666667</v>
      </c>
      <c r="G19" s="4">
        <f>EXP(-POWER((F19-0.35)/0.28,2))</f>
        <v>0.549480946967401</v>
      </c>
      <c r="H19" s="3">
        <f>MAX(0.05,0.18+1.25*G19)</f>
        <v>0.866851183709251</v>
      </c>
      <c r="I19" s="3">
        <f>MAX(0.05,0.35+0.55*G19)</f>
        <v>0.65221452083207</v>
      </c>
      <c r="J19" s="3">
        <f>0.18+0.55*F19</f>
        <v>0.491666666666667</v>
      </c>
      <c r="K19" s="3">
        <f>0.05+0.22*F19</f>
        <v>0.174666666666667</v>
      </c>
      <c r="L19" s="3">
        <f>0.01+0.08*F19*F19</f>
        <v>0.0356888888888889</v>
      </c>
    </row>
    <row r="20" spans="4:12">
      <c r="D20" s="1">
        <v>19</v>
      </c>
      <c r="E20" s="6">
        <f>MAX(0,MIN($B$2+(D20-5)*$B$3,$B$4))</f>
        <v>0.2</v>
      </c>
      <c r="F20" s="4">
        <f>MAX(0,MIN((D20-1)/$B$5,1))</f>
        <v>0.6</v>
      </c>
      <c r="G20" s="4">
        <f>EXP(-POWER((F20-0.35)/0.28,2))</f>
        <v>0.450591606947065</v>
      </c>
      <c r="H20" s="3">
        <f>MAX(0.05,0.18+1.25*G20)</f>
        <v>0.743239508683831</v>
      </c>
      <c r="I20" s="3">
        <f>MAX(0.05,0.35+0.55*G20)</f>
        <v>0.597825383820886</v>
      </c>
      <c r="J20" s="3">
        <f>0.18+0.55*F20</f>
        <v>0.51</v>
      </c>
      <c r="K20" s="3">
        <f>0.05+0.22*F20</f>
        <v>0.182</v>
      </c>
      <c r="L20" s="3">
        <f>0.01+0.08*F20*F20</f>
        <v>0.0388</v>
      </c>
    </row>
    <row r="21" spans="4:12">
      <c r="D21" s="1">
        <v>20</v>
      </c>
      <c r="E21" s="6">
        <f>MAX(0,MIN($B$2+(D21-5)*$B$3,$B$4))</f>
        <v>0.2</v>
      </c>
      <c r="F21" s="4">
        <f>MAX(0,MIN((D21-1)/$B$5,1))</f>
        <v>0.633333333333333</v>
      </c>
      <c r="G21" s="4">
        <f>EXP(-POWER((F21-0.35)/0.28,2))</f>
        <v>0.359172951602018</v>
      </c>
      <c r="H21" s="3">
        <f>MAX(0.05,0.18+1.25*G21)</f>
        <v>0.628966189502522</v>
      </c>
      <c r="I21" s="3">
        <f>MAX(0.05,0.35+0.55*G21)</f>
        <v>0.54754512338111</v>
      </c>
      <c r="J21" s="3">
        <f>0.18+0.55*F21</f>
        <v>0.528333333333333</v>
      </c>
      <c r="K21" s="3">
        <f>0.05+0.22*F21</f>
        <v>0.189333333333333</v>
      </c>
      <c r="L21" s="3">
        <f>0.01+0.08*F21*F21</f>
        <v>0.0420888888888889</v>
      </c>
    </row>
    <row r="22" spans="4:12">
      <c r="D22" s="1">
        <v>21</v>
      </c>
      <c r="E22" s="6">
        <f>MAX(0,MIN($B$2+(D22-5)*$B$3,$B$4))</f>
        <v>0.2</v>
      </c>
      <c r="F22" s="4">
        <f>MAX(0,MIN((D22-1)/$B$5,1))</f>
        <v>0.666666666666667</v>
      </c>
      <c r="G22" s="4">
        <f>EXP(-POWER((F22-0.35)/0.28,2))</f>
        <v>0.278300646343715</v>
      </c>
      <c r="H22" s="3">
        <f>MAX(0.05,0.18+1.25*G22)</f>
        <v>0.527875807929644</v>
      </c>
      <c r="I22" s="3">
        <f>MAX(0.05,0.35+0.55*G22)</f>
        <v>0.503065355489044</v>
      </c>
      <c r="J22" s="3">
        <f>0.18+0.55*F22</f>
        <v>0.546666666666667</v>
      </c>
      <c r="K22" s="3">
        <f>0.05+0.22*F22</f>
        <v>0.196666666666667</v>
      </c>
      <c r="L22" s="3">
        <f>0.01+0.08*F22*F22</f>
        <v>0.0455555555555556</v>
      </c>
    </row>
    <row r="23" spans="4:12">
      <c r="D23" s="1">
        <v>22</v>
      </c>
      <c r="E23" s="6">
        <f>MAX(0,MIN($B$2+(D23-5)*$B$3,$B$4))</f>
        <v>0.2</v>
      </c>
      <c r="F23" s="4">
        <f>MAX(0,MIN((D23-1)/$B$5,1))</f>
        <v>0.7</v>
      </c>
      <c r="G23" s="4">
        <f>EXP(-POWER((F23-0.35)/0.28,2))</f>
        <v>0.209611387151098</v>
      </c>
      <c r="H23" s="3">
        <f>MAX(0.05,0.18+1.25*G23)</f>
        <v>0.442014233938872</v>
      </c>
      <c r="I23" s="3">
        <f>MAX(0.05,0.35+0.55*G23)</f>
        <v>0.465286262933104</v>
      </c>
      <c r="J23" s="3">
        <f>0.18+0.55*F23</f>
        <v>0.565</v>
      </c>
      <c r="K23" s="3">
        <f>0.05+0.22*F23</f>
        <v>0.204</v>
      </c>
      <c r="L23" s="3">
        <f>0.01+0.08*F23*F23</f>
        <v>0.0492</v>
      </c>
    </row>
    <row r="24" spans="4:12">
      <c r="D24" s="1">
        <v>23</v>
      </c>
      <c r="E24" s="6">
        <f>MAX(0,MIN($B$2+(D24-5)*$B$3,$B$4))</f>
        <v>0.2</v>
      </c>
      <c r="F24" s="4">
        <f>MAX(0,MIN((D24-1)/$B$5,1))</f>
        <v>0.733333333333333</v>
      </c>
      <c r="G24" s="4">
        <f>EXP(-POWER((F24-0.35)/0.28,2))</f>
        <v>0.153463675259493</v>
      </c>
      <c r="H24" s="3">
        <f>MAX(0.05,0.18+1.25*G24)</f>
        <v>0.371829594074366</v>
      </c>
      <c r="I24" s="3">
        <f>MAX(0.05,0.35+0.55*G24)</f>
        <v>0.434405021392721</v>
      </c>
      <c r="J24" s="3">
        <f>0.18+0.55*F24</f>
        <v>0.583333333333333</v>
      </c>
      <c r="K24" s="3">
        <f>0.05+0.22*F24</f>
        <v>0.211333333333333</v>
      </c>
      <c r="L24" s="3">
        <f>0.01+0.08*F24*F24</f>
        <v>0.0530222222222222</v>
      </c>
    </row>
    <row r="25" spans="4:12">
      <c r="D25" s="1">
        <v>24</v>
      </c>
      <c r="E25" s="6">
        <f>MAX(0,MIN($B$2+(D25-5)*$B$3,$B$4))</f>
        <v>0.2</v>
      </c>
      <c r="F25" s="4">
        <f>MAX(0,MIN((D25-1)/$B$5,1))</f>
        <v>0.766666666666667</v>
      </c>
      <c r="G25" s="4">
        <f>EXP(-POWER((F25-0.35)/0.28,2))</f>
        <v>0.109216029337182</v>
      </c>
      <c r="H25" s="3">
        <f>MAX(0.05,0.18+1.25*G25)</f>
        <v>0.316520036671477</v>
      </c>
      <c r="I25" s="3">
        <f>MAX(0.05,0.35+0.55*G25)</f>
        <v>0.41006881613545</v>
      </c>
      <c r="J25" s="3">
        <f>0.18+0.55*F25</f>
        <v>0.601666666666667</v>
      </c>
      <c r="K25" s="3">
        <f>0.05+0.22*F25</f>
        <v>0.218666666666667</v>
      </c>
      <c r="L25" s="3">
        <f>0.01+0.08*F25*F25</f>
        <v>0.0570222222222222</v>
      </c>
    </row>
    <row r="26" spans="4:12">
      <c r="D26" s="1">
        <v>25</v>
      </c>
      <c r="E26" s="6">
        <f>MAX(0,MIN($B$2+(D26-5)*$B$3,$B$4))</f>
        <v>0.2</v>
      </c>
      <c r="F26" s="4">
        <f>MAX(0,MIN((D26-1)/$B$5,1))</f>
        <v>0.8</v>
      </c>
      <c r="G26" s="4">
        <f>EXP(-POWER((F26-0.35)/0.28,2))</f>
        <v>0.0755539609635349</v>
      </c>
      <c r="H26" s="3">
        <f>MAX(0.05,0.18+1.25*G26)</f>
        <v>0.274442451204419</v>
      </c>
      <c r="I26" s="3">
        <f>MAX(0.05,0.35+0.55*G26)</f>
        <v>0.391554678529944</v>
      </c>
      <c r="J26" s="3">
        <f>0.18+0.55*F26</f>
        <v>0.62</v>
      </c>
      <c r="K26" s="3">
        <f>0.05+0.22*F26</f>
        <v>0.226</v>
      </c>
      <c r="L26" s="3">
        <f>0.01+0.08*F26*F26</f>
        <v>0.0612</v>
      </c>
    </row>
    <row r="27" spans="4:12">
      <c r="D27" s="1">
        <v>26</v>
      </c>
      <c r="E27" s="6">
        <f>MAX(0,MIN($B$2+(D27-5)*$B$3,$B$4))</f>
        <v>0.2</v>
      </c>
      <c r="F27" s="4">
        <f>MAX(0,MIN((D27-1)/$B$5,1))</f>
        <v>0.833333333333333</v>
      </c>
      <c r="G27" s="4">
        <f>EXP(-POWER((F27-0.35)/0.28,2))</f>
        <v>0.0508063689060039</v>
      </c>
      <c r="H27" s="3">
        <f>MAX(0.05,0.18+1.25*G27)</f>
        <v>0.243507961132505</v>
      </c>
      <c r="I27" s="3">
        <f>MAX(0.05,0.35+0.55*G27)</f>
        <v>0.377943502898302</v>
      </c>
      <c r="J27" s="3">
        <f>0.18+0.55*F27</f>
        <v>0.638333333333333</v>
      </c>
      <c r="K27" s="3">
        <f>0.05+0.22*F27</f>
        <v>0.233333333333333</v>
      </c>
      <c r="L27" s="3">
        <f>0.01+0.08*F27*F27</f>
        <v>0.0655555555555556</v>
      </c>
    </row>
    <row r="28" spans="4:12">
      <c r="D28" s="1">
        <v>27</v>
      </c>
      <c r="E28" s="6">
        <f>MAX(0,MIN($B$2+(D28-5)*$B$3,$B$4))</f>
        <v>0.2</v>
      </c>
      <c r="F28" s="4">
        <f>MAX(0,MIN((D28-1)/$B$5,1))</f>
        <v>0.866666666666667</v>
      </c>
      <c r="G28" s="4">
        <f>EXP(-POWER((F28-0.35)/0.28,2))</f>
        <v>0.0332100204399499</v>
      </c>
      <c r="H28" s="3">
        <f>MAX(0.05,0.18+1.25*G28)</f>
        <v>0.221512525549937</v>
      </c>
      <c r="I28" s="3">
        <f>MAX(0.05,0.35+0.55*G28)</f>
        <v>0.368265511241972</v>
      </c>
      <c r="J28" s="3">
        <f>0.18+0.55*F28</f>
        <v>0.656666666666667</v>
      </c>
      <c r="K28" s="3">
        <f>0.05+0.22*F28</f>
        <v>0.240666666666667</v>
      </c>
      <c r="L28" s="3">
        <f>0.01+0.08*F28*F28</f>
        <v>0.0700888888888889</v>
      </c>
    </row>
    <row r="29" spans="4:12">
      <c r="D29" s="1">
        <v>28</v>
      </c>
      <c r="E29" s="6">
        <f>MAX(0,MIN($B$2+(D29-5)*$B$3,$B$4))</f>
        <v>0.2</v>
      </c>
      <c r="F29" s="4">
        <f>MAX(0,MIN((D29-1)/$B$5,1))</f>
        <v>0.9</v>
      </c>
      <c r="G29" s="4">
        <f>EXP(-POWER((F29-0.35)/0.28,2))</f>
        <v>0.0211013477243719</v>
      </c>
      <c r="H29" s="3">
        <f>MAX(0.05,0.18+1.25*G29)</f>
        <v>0.206376684655465</v>
      </c>
      <c r="I29" s="3">
        <f>MAX(0.05,0.35+0.55*G29)</f>
        <v>0.361605741248405</v>
      </c>
      <c r="J29" s="3">
        <f>0.18+0.55*F29</f>
        <v>0.675</v>
      </c>
      <c r="K29" s="3">
        <f>0.05+0.22*F29</f>
        <v>0.248</v>
      </c>
      <c r="L29" s="3">
        <f>0.01+0.08*F29*F29</f>
        <v>0.0748</v>
      </c>
    </row>
    <row r="30" spans="4:12">
      <c r="D30" s="1">
        <v>29</v>
      </c>
      <c r="E30" s="6">
        <f>MAX(0,MIN($B$2+(D30-5)*$B$3,$B$4))</f>
        <v>0.2</v>
      </c>
      <c r="F30" s="4">
        <f>MAX(0,MIN((D30-1)/$B$5,1))</f>
        <v>0.933333333333333</v>
      </c>
      <c r="G30" s="4">
        <f>EXP(-POWER((F30-0.35)/0.28,2))</f>
        <v>0.0130329074485093</v>
      </c>
      <c r="H30" s="3">
        <f>MAX(0.05,0.18+1.25*G30)</f>
        <v>0.196291134310637</v>
      </c>
      <c r="I30" s="3">
        <f>MAX(0.05,0.35+0.55*G30)</f>
        <v>0.35716809909668</v>
      </c>
      <c r="J30" s="3">
        <f>0.18+0.55*F30</f>
        <v>0.693333333333333</v>
      </c>
      <c r="K30" s="3">
        <f>0.05+0.22*F30</f>
        <v>0.255333333333333</v>
      </c>
      <c r="L30" s="3">
        <f>0.01+0.08*F30*F30</f>
        <v>0.0796888888888889</v>
      </c>
    </row>
    <row r="31" spans="4:12">
      <c r="D31" s="1">
        <v>30</v>
      </c>
      <c r="E31" s="6">
        <f>MAX(0,MIN($B$2+(D31-5)*$B$3,$B$4))</f>
        <v>0.2</v>
      </c>
      <c r="F31" s="4">
        <f>MAX(0,MIN((D31-1)/$B$5,1))</f>
        <v>0.966666666666667</v>
      </c>
      <c r="G31" s="4">
        <f>EXP(-POWER((F31-0.35)/0.28,2))</f>
        <v>0.00782460628051891</v>
      </c>
      <c r="H31" s="3">
        <f>MAX(0.05,0.18+1.25*G31)</f>
        <v>0.189780757850649</v>
      </c>
      <c r="I31" s="3">
        <f>MAX(0.05,0.35+0.55*G31)</f>
        <v>0.354303533454285</v>
      </c>
      <c r="J31" s="3">
        <f>0.18+0.55*F31</f>
        <v>0.711666666666667</v>
      </c>
      <c r="K31" s="3">
        <f>0.05+0.22*F31</f>
        <v>0.262666666666667</v>
      </c>
      <c r="L31" s="3">
        <f>0.01+0.08*F31*F31</f>
        <v>0.0847555555555556</v>
      </c>
    </row>
    <row r="32" spans="4:12">
      <c r="D32" s="1">
        <v>31</v>
      </c>
      <c r="E32" s="6">
        <f>MAX(0,MIN($B$2+(D32-5)*$B$3,$B$4))</f>
        <v>0.2</v>
      </c>
      <c r="F32" s="4">
        <f>MAX(0,MIN((D32-1)/$B$5,1))</f>
        <v>1</v>
      </c>
      <c r="G32" s="4">
        <f>EXP(-POWER((F32-0.35)/0.28,2))</f>
        <v>0.00456639780099061</v>
      </c>
      <c r="H32" s="3">
        <f>MAX(0.05,0.18+1.25*G32)</f>
        <v>0.185707997251238</v>
      </c>
      <c r="I32" s="3">
        <f>MAX(0.05,0.35+0.55*G32)</f>
        <v>0.352511518790545</v>
      </c>
      <c r="J32" s="3">
        <f>0.18+0.55*F32</f>
        <v>0.73</v>
      </c>
      <c r="K32" s="3">
        <f>0.05+0.22*F32</f>
        <v>0.27</v>
      </c>
      <c r="L32" s="3">
        <f>0.01+0.08*F32*F32</f>
        <v>0.09</v>
      </c>
    </row>
    <row r="33" spans="4:12">
      <c r="D33" s="1">
        <v>32</v>
      </c>
      <c r="E33" s="6">
        <f>MAX(0,MIN($B$2+(D33-5)*$B$3,$B$4))</f>
        <v>0.2</v>
      </c>
      <c r="F33" s="4">
        <f>MAX(0,MIN((D33-1)/$B$5,1))</f>
        <v>1</v>
      </c>
      <c r="G33" s="4">
        <f>EXP(-POWER((F33-0.35)/0.28,2))</f>
        <v>0.00456639780099061</v>
      </c>
      <c r="H33" s="3">
        <f>MAX(0.05,0.18+1.25*G33)</f>
        <v>0.185707997251238</v>
      </c>
      <c r="I33" s="3">
        <f>MAX(0.05,0.35+0.55*G33)</f>
        <v>0.352511518790545</v>
      </c>
      <c r="J33" s="3">
        <f>0.18+0.55*F33</f>
        <v>0.73</v>
      </c>
      <c r="K33" s="3">
        <f>0.05+0.22*F33</f>
        <v>0.27</v>
      </c>
      <c r="L33" s="3">
        <f>0.01+0.08*F33*F33</f>
        <v>0.09</v>
      </c>
    </row>
    <row r="34" spans="4:12">
      <c r="D34" s="1">
        <v>33</v>
      </c>
      <c r="E34" s="6">
        <f>MAX(0,MIN($B$2+(D34-5)*$B$3,$B$4))</f>
        <v>0.2</v>
      </c>
      <c r="F34" s="4">
        <f>MAX(0,MIN((D34-1)/$B$5,1))</f>
        <v>1</v>
      </c>
      <c r="G34" s="4">
        <f>EXP(-POWER((F34-0.35)/0.28,2))</f>
        <v>0.00456639780099061</v>
      </c>
      <c r="H34" s="3">
        <f>MAX(0.05,0.18+1.25*G34)</f>
        <v>0.185707997251238</v>
      </c>
      <c r="I34" s="3">
        <f>MAX(0.05,0.35+0.55*G34)</f>
        <v>0.352511518790545</v>
      </c>
      <c r="J34" s="3">
        <f>0.18+0.55*F34</f>
        <v>0.73</v>
      </c>
      <c r="K34" s="3">
        <f>0.05+0.22*F34</f>
        <v>0.27</v>
      </c>
      <c r="L34" s="3">
        <f>0.01+0.08*F34*F34</f>
        <v>0.09</v>
      </c>
    </row>
    <row r="35" spans="4:12">
      <c r="D35" s="1">
        <v>34</v>
      </c>
      <c r="E35" s="6">
        <f>MAX(0,MIN($B$2+(D35-5)*$B$3,$B$4))</f>
        <v>0.2</v>
      </c>
      <c r="F35" s="4">
        <f>MAX(0,MIN((D35-1)/$B$5,1))</f>
        <v>1</v>
      </c>
      <c r="G35" s="4">
        <f>EXP(-POWER((F35-0.35)/0.28,2))</f>
        <v>0.00456639780099061</v>
      </c>
      <c r="H35" s="3">
        <f>MAX(0.05,0.18+1.25*G35)</f>
        <v>0.185707997251238</v>
      </c>
      <c r="I35" s="3">
        <f>MAX(0.05,0.35+0.55*G35)</f>
        <v>0.352511518790545</v>
      </c>
      <c r="J35" s="3">
        <f>0.18+0.55*F35</f>
        <v>0.73</v>
      </c>
      <c r="K35" s="3">
        <f>0.05+0.22*F35</f>
        <v>0.27</v>
      </c>
      <c r="L35" s="3">
        <f>0.01+0.08*F35*F35</f>
        <v>0.09</v>
      </c>
    </row>
    <row r="36" spans="4:12">
      <c r="D36" s="1">
        <v>35</v>
      </c>
      <c r="E36" s="6">
        <f>MAX(0,MIN($B$2+(D36-5)*$B$3,$B$4))</f>
        <v>0.2</v>
      </c>
      <c r="F36" s="4">
        <f>MAX(0,MIN((D36-1)/$B$5,1))</f>
        <v>1</v>
      </c>
      <c r="G36" s="4">
        <f>EXP(-POWER((F36-0.35)/0.28,2))</f>
        <v>0.00456639780099061</v>
      </c>
      <c r="H36" s="3">
        <f>MAX(0.05,0.18+1.25*G36)</f>
        <v>0.185707997251238</v>
      </c>
      <c r="I36" s="3">
        <f>MAX(0.05,0.35+0.55*G36)</f>
        <v>0.352511518790545</v>
      </c>
      <c r="J36" s="3">
        <f>0.18+0.55*F36</f>
        <v>0.73</v>
      </c>
      <c r="K36" s="3">
        <f>0.05+0.22*F36</f>
        <v>0.27</v>
      </c>
      <c r="L36" s="3">
        <f>0.01+0.08*F36*F36</f>
        <v>0.09</v>
      </c>
    </row>
    <row r="37" spans="4:12">
      <c r="D37" s="1">
        <v>36</v>
      </c>
      <c r="E37" s="6">
        <f>MAX(0,MIN($B$2+(D37-5)*$B$3,$B$4))</f>
        <v>0.2</v>
      </c>
      <c r="F37" s="4">
        <f>MAX(0,MIN((D37-1)/$B$5,1))</f>
        <v>1</v>
      </c>
      <c r="G37" s="4">
        <f>EXP(-POWER((F37-0.35)/0.28,2))</f>
        <v>0.00456639780099061</v>
      </c>
      <c r="H37" s="3">
        <f>MAX(0.05,0.18+1.25*G37)</f>
        <v>0.185707997251238</v>
      </c>
      <c r="I37" s="3">
        <f>MAX(0.05,0.35+0.55*G37)</f>
        <v>0.352511518790545</v>
      </c>
      <c r="J37" s="3">
        <f>0.18+0.55*F37</f>
        <v>0.73</v>
      </c>
      <c r="K37" s="3">
        <f>0.05+0.22*F37</f>
        <v>0.27</v>
      </c>
      <c r="L37" s="3">
        <f>0.01+0.08*F37*F37</f>
        <v>0.09</v>
      </c>
    </row>
    <row r="38" spans="4:12">
      <c r="D38" s="1">
        <v>37</v>
      </c>
      <c r="E38" s="6">
        <f>MAX(0,MIN($B$2+(D38-5)*$B$3,$B$4))</f>
        <v>0.2</v>
      </c>
      <c r="F38" s="4">
        <f>MAX(0,MIN((D38-1)/$B$5,1))</f>
        <v>1</v>
      </c>
      <c r="G38" s="4">
        <f>EXP(-POWER((F38-0.35)/0.28,2))</f>
        <v>0.00456639780099061</v>
      </c>
      <c r="H38" s="3">
        <f>MAX(0.05,0.18+1.25*G38)</f>
        <v>0.185707997251238</v>
      </c>
      <c r="I38" s="3">
        <f>MAX(0.05,0.35+0.55*G38)</f>
        <v>0.352511518790545</v>
      </c>
      <c r="J38" s="3">
        <f>0.18+0.55*F38</f>
        <v>0.73</v>
      </c>
      <c r="K38" s="3">
        <f>0.05+0.22*F38</f>
        <v>0.27</v>
      </c>
      <c r="L38" s="3">
        <f>0.01+0.08*F38*F38</f>
        <v>0.09</v>
      </c>
    </row>
    <row r="39" spans="4:12">
      <c r="D39" s="1">
        <v>38</v>
      </c>
      <c r="E39" s="6">
        <f>MAX(0,MIN($B$2+(D39-5)*$B$3,$B$4))</f>
        <v>0.2</v>
      </c>
      <c r="F39" s="4">
        <f>MAX(0,MIN((D39-1)/$B$5,1))</f>
        <v>1</v>
      </c>
      <c r="G39" s="4">
        <f>EXP(-POWER((F39-0.35)/0.28,2))</f>
        <v>0.00456639780099061</v>
      </c>
      <c r="H39" s="3">
        <f>MAX(0.05,0.18+1.25*G39)</f>
        <v>0.185707997251238</v>
      </c>
      <c r="I39" s="3">
        <f>MAX(0.05,0.35+0.55*G39)</f>
        <v>0.352511518790545</v>
      </c>
      <c r="J39" s="3">
        <f>0.18+0.55*F39</f>
        <v>0.73</v>
      </c>
      <c r="K39" s="3">
        <f>0.05+0.22*F39</f>
        <v>0.27</v>
      </c>
      <c r="L39" s="3">
        <f>0.01+0.08*F39*F39</f>
        <v>0.09</v>
      </c>
    </row>
    <row r="40" spans="4:12">
      <c r="D40" s="1">
        <v>39</v>
      </c>
      <c r="E40" s="6">
        <f>MAX(0,MIN($B$2+(D40-5)*$B$3,$B$4))</f>
        <v>0.2</v>
      </c>
      <c r="F40" s="4">
        <f>MAX(0,MIN((D40-1)/$B$5,1))</f>
        <v>1</v>
      </c>
      <c r="G40" s="4">
        <f>EXP(-POWER((F40-0.35)/0.28,2))</f>
        <v>0.00456639780099061</v>
      </c>
      <c r="H40" s="3">
        <f>MAX(0.05,0.18+1.25*G40)</f>
        <v>0.185707997251238</v>
      </c>
      <c r="I40" s="3">
        <f>MAX(0.05,0.35+0.55*G40)</f>
        <v>0.352511518790545</v>
      </c>
      <c r="J40" s="3">
        <f>0.18+0.55*F40</f>
        <v>0.73</v>
      </c>
      <c r="K40" s="3">
        <f>0.05+0.22*F40</f>
        <v>0.27</v>
      </c>
      <c r="L40" s="3">
        <f>0.01+0.08*F40*F40</f>
        <v>0.09</v>
      </c>
    </row>
    <row r="41" spans="4:12">
      <c r="D41" s="1">
        <v>40</v>
      </c>
      <c r="E41" s="6">
        <f>MAX(0,MIN($B$2+(D41-5)*$B$3,$B$4))</f>
        <v>0.2</v>
      </c>
      <c r="F41" s="4">
        <f>MAX(0,MIN((D41-1)/$B$5,1))</f>
        <v>1</v>
      </c>
      <c r="G41" s="4">
        <f>EXP(-POWER((F41-0.35)/0.28,2))</f>
        <v>0.00456639780099061</v>
      </c>
      <c r="H41" s="3">
        <f>MAX(0.05,0.18+1.25*G41)</f>
        <v>0.185707997251238</v>
      </c>
      <c r="I41" s="3">
        <f>MAX(0.05,0.35+0.55*G41)</f>
        <v>0.352511518790545</v>
      </c>
      <c r="J41" s="3">
        <f>0.18+0.55*F41</f>
        <v>0.73</v>
      </c>
      <c r="K41" s="3">
        <f>0.05+0.22*F41</f>
        <v>0.27</v>
      </c>
      <c r="L41" s="3">
        <f>0.01+0.08*F41*F41</f>
        <v>0.09</v>
      </c>
    </row>
    <row r="42" spans="4:12">
      <c r="D42" s="1"/>
      <c r="E42" s="6"/>
      <c r="F42" s="4"/>
      <c r="G42" s="4"/>
    </row>
    <row r="43" spans="4:12">
      <c r="D43" s="1"/>
      <c r="E43" s="6"/>
      <c r="F43" s="4"/>
      <c r="G43" s="4"/>
    </row>
    <row r="44" spans="4:12">
      <c r="D44" s="1"/>
      <c r="E44" s="6"/>
      <c r="F44" s="4"/>
      <c r="G44" s="4"/>
    </row>
    <row r="45" spans="4:12">
      <c r="D45" s="1"/>
      <c r="E45" s="6"/>
      <c r="F45" s="4"/>
      <c r="G45" s="4"/>
    </row>
    <row r="46" spans="4:12">
      <c r="D46" s="1"/>
      <c r="E46" s="6"/>
      <c r="F46" s="4"/>
      <c r="G46" s="4"/>
    </row>
    <row r="47" spans="4:12">
      <c r="D47" s="1"/>
      <c r="E47" s="6"/>
      <c r="F47" s="4"/>
      <c r="G47" s="4"/>
    </row>
    <row r="48" spans="4:12">
      <c r="D48" s="1"/>
      <c r="E48" s="6"/>
      <c r="F48" s="4"/>
      <c r="G48" s="4"/>
    </row>
    <row r="49" spans="2:7">
      <c r="D49" s="1"/>
      <c r="E49" s="6"/>
      <c r="F49" s="4"/>
      <c r="G49" s="4"/>
    </row>
    <row r="50" spans="2:7">
      <c r="D50" s="1"/>
      <c r="E50" s="6"/>
      <c r="F50" s="4"/>
      <c r="G50" s="4"/>
    </row>
    <row r="51" spans="2:7">
      <c r="D51" s="1"/>
      <c r="E51" s="6"/>
      <c r="F51" s="4"/>
      <c r="G51" s="4"/>
    </row>
    <row r="52" spans="2:7">
      <c r="B52" s="6"/>
      <c r="C52" s="6"/>
    </row>
    <row r="53" spans="2:7">
      <c r="B53" s="6"/>
      <c r="C53" s="6"/>
    </row>
    <row r="54" spans="2:7">
      <c r="B54" s="6"/>
      <c r="C54" s="6"/>
    </row>
    <row r="55" spans="2:7">
      <c r="B55" s="6"/>
      <c r="C55" s="6"/>
    </row>
    <row r="56" spans="2:7">
      <c r="B56" s="6"/>
      <c r="C56" s="6"/>
    </row>
    <row r="57" spans="2:7">
      <c r="B57" s="6"/>
      <c r="C57" s="6"/>
    </row>
    <row r="58" spans="2:7">
      <c r="B58" s="6"/>
      <c r="C58" s="6"/>
    </row>
    <row r="59" spans="2:7">
      <c r="B59" s="6"/>
      <c r="C59" s="6"/>
    </row>
    <row r="60" spans="2:7">
      <c r="B60" s="6"/>
      <c r="C60" s="6"/>
    </row>
    <row r="61" spans="2:7">
      <c r="B61" s="6"/>
      <c r="C61" s="6"/>
    </row>
    <row r="62" spans="2:7">
      <c r="B62" s="6"/>
      <c r="C62" s="6"/>
    </row>
    <row r="63" spans="2:7">
      <c r="B63" s="6"/>
      <c r="C63" s="6"/>
    </row>
    <row r="64" spans="2:7">
      <c r="B64" s="6"/>
      <c r="C64" s="6"/>
    </row>
    <row r="65" spans="2:3">
      <c r="B65" s="6"/>
      <c r="C65" s="6"/>
    </row>
    <row r="66" spans="2:3">
      <c r="B66" s="6"/>
      <c r="C66" s="6"/>
    </row>
    <row r="67" spans="2:3">
      <c r="B67" s="6"/>
      <c r="C67" s="6"/>
    </row>
    <row r="68" spans="2:3">
      <c r="B68" s="6"/>
      <c r="C68" s="6"/>
    </row>
    <row r="69" spans="2:3">
      <c r="B69" s="6"/>
      <c r="C69" s="6"/>
    </row>
    <row r="70" spans="2:3">
      <c r="B70" s="6"/>
      <c r="C70" s="6"/>
    </row>
    <row r="71" spans="2:3">
      <c r="B71" s="6"/>
      <c r="C71" s="6"/>
    </row>
    <row r="72" spans="2:3">
      <c r="B72" s="6"/>
      <c r="C72" s="6"/>
    </row>
    <row r="73" spans="2:3">
      <c r="B73" s="6"/>
      <c r="C73" s="6"/>
    </row>
    <row r="74" spans="2:3">
      <c r="B74" s="6"/>
      <c r="C74" s="6"/>
    </row>
    <row r="75" spans="2:3">
      <c r="B75" s="6"/>
      <c r="C75" s="6"/>
    </row>
    <row r="76" spans="2:3">
      <c r="B76" s="6"/>
      <c r="C76" s="6"/>
    </row>
    <row r="77" spans="2:3">
      <c r="B77" s="6"/>
      <c r="C77" s="6"/>
    </row>
    <row r="78" spans="2:3">
      <c r="B78" s="6"/>
      <c r="C78" s="6"/>
    </row>
    <row r="79" spans="2:3">
      <c r="B79" s="6"/>
      <c r="C79" s="6"/>
    </row>
    <row r="80" spans="2:3">
      <c r="B80" s="6"/>
      <c r="C80" s="6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  <row r="91" spans="2:3">
      <c r="B91" s="6"/>
      <c r="C91" s="6"/>
    </row>
    <row r="92" spans="2:3">
      <c r="B92" s="6"/>
      <c r="C92" s="6"/>
    </row>
    <row r="93" spans="2:3">
      <c r="B93" s="6"/>
      <c r="C93" s="6"/>
    </row>
    <row r="94" spans="2:3">
      <c r="B94" s="6"/>
      <c r="C94" s="6"/>
    </row>
    <row r="95" spans="2:3">
      <c r="B95" s="6"/>
      <c r="C95" s="6"/>
    </row>
    <row r="96" spans="2:3">
      <c r="B96" s="6"/>
      <c r="C96" s="6"/>
    </row>
    <row r="97" spans="2:3">
      <c r="B97" s="6"/>
      <c r="C97" s="6"/>
    </row>
    <row r="98" spans="2:3">
      <c r="B98" s="6"/>
      <c r="C98" s="6"/>
    </row>
    <row r="99" spans="2:3">
      <c r="B99" s="6"/>
      <c r="C99" s="6"/>
    </row>
    <row r="100" spans="2:3">
      <c r="B100" s="6"/>
      <c r="C100" s="6"/>
    </row>
    <row r="101" spans="2:3">
      <c r="B101" s="6"/>
      <c r="C101" s="6"/>
    </row>
    <row r="102" spans="2:3">
      <c r="B102" s="6"/>
      <c r="C102" s="6"/>
    </row>
    <row r="103" spans="2:3">
      <c r="B103" s="6"/>
      <c r="C103" s="6"/>
    </row>
    <row r="104" spans="2:3">
      <c r="B104" s="6"/>
      <c r="C104" s="6"/>
    </row>
    <row r="105" spans="2:3">
      <c r="B105" s="6"/>
      <c r="C105" s="6"/>
    </row>
    <row r="106" spans="2:3">
      <c r="B106" s="6"/>
      <c r="C106" s="6"/>
    </row>
    <row r="107" spans="2:3">
      <c r="B107" s="6"/>
      <c r="C107" s="6"/>
    </row>
  </sheetData>
  <pageMargins left="0.7" right="0.7" top="0.75" bottom="0.75" header="0.3" footer="0.3"/>
  <pageSetup paperSize="9" orientation="portrait"/>
  <headerFooter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September</dc:creator>
  <cp:lastModifiedBy>September</cp:lastModifiedBy>
  <dcterms:created xsi:type="dcterms:W3CDTF">2023-05-12T11:15:00Z</dcterms:created>
  <dcterms:modified xsi:type="dcterms:W3CDTF">2026-03-04T03:18:48Z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444EFD901CAD4E7BA2C159AE356C5531_12</vt:lpwstr>
  </property>
  <property fmtid="{D5CDD505-2E9C-101B-9397-08002B2CF9AE}" pid="4" name="CalculationRule">
    <vt:i4>0</vt:i4>
  </property>
</Properties>
</file>